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'Sheet1'!$J$23</definedName>
    <definedName name="_ftn2" localSheetId="0">'Sheet1'!$J$24</definedName>
    <definedName name="_ftn3" localSheetId="0">'Sheet1'!$J$25</definedName>
    <definedName name="_ftn4" localSheetId="0">'Sheet1'!$J$26</definedName>
    <definedName name="_ftn5" localSheetId="0">'Sheet1'!$J$27</definedName>
    <definedName name="_ftnref1" localSheetId="0">'Sheet1'!$J$4</definedName>
    <definedName name="_ftnref2" localSheetId="0">'Sheet1'!$J$6</definedName>
    <definedName name="_ftnref3" localSheetId="0">'Sheet1'!$J$10</definedName>
    <definedName name="_ftnref4" localSheetId="0">'Sheet1'!$J$14</definedName>
    <definedName name="_ftnref5" localSheetId="0">'Sheet1'!$J$19</definedName>
    <definedName name="_xlnm.Print_Area" localSheetId="0">'Sheet1'!$A$1:$J$77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<sst xmlns="http://schemas.openxmlformats.org/spreadsheetml/2006/main" count="90" uniqueCount="78">
  <si>
    <t>Activities</t>
  </si>
  <si>
    <t>Responsible Agencies</t>
  </si>
  <si>
    <t>Year</t>
  </si>
  <si>
    <t>Output 1</t>
  </si>
  <si>
    <t>An inventory of existing strategies for addressing poverty and enhancing equity in health service delivery appraised for their relevance to implementation of the STOP-TB Strategy.</t>
  </si>
  <si>
    <t>Lead:</t>
  </si>
  <si>
    <r>
      <t>b.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Compilation of information on strategies tackling poverty in health service delivery and assessment of their appropriateness for application to TB control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</si>
  <si>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Appraisal of indicators and methodologies used in evaluating equity-enhancing strategies (to feed into Output 2)</t>
    </r>
  </si>
  <si>
    <t>Output 2</t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</si>
  <si>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Working with stakeholders to define the relevant measurable indicators of poverty </t>
    </r>
  </si>
  <si>
    <r>
      <t>b.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Develop standardized processes to collect data on socio-economic profiles of patients in TB prevalence surveys in order to allow nested case-control comparisons between patients identified in the community who do not access TB control and those who do.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</si>
  <si>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Design surveys of patients currently registered in TB control programmes to capture socioeconomic profiles, data on treatment delay, and data on health expenditure</t>
    </r>
  </si>
  <si>
    <t xml:space="preserve">Output 3 </t>
  </si>
  <si>
    <t>Documentation of the special access barriers and financial burden faced by patients with TB/HIV co-infection and MDR-TB.</t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</si>
  <si>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Review of existing literature and evidence in collaboration with TB-HIV working group to identify gaps</t>
    </r>
  </si>
  <si>
    <r>
      <t>b.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Review of existing literature and evidence in collaboration with MDR-TB working group to identify gaps 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</si>
  <si>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Further work to fill gaps in knowledge</t>
    </r>
  </si>
  <si>
    <t>Output 4</t>
  </si>
  <si>
    <t>Enhanced capacity and technical assistance for implementing and evaluating pro-poor strategies  in TB control</t>
  </si>
  <si>
    <r>
      <t>b.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Developing and delivering training courses for the use of the existing TB &amp; Poverty Manual</t>
    </r>
  </si>
  <si>
    <t>Output 5</t>
  </si>
  <si>
    <t xml:space="preserve">Evaluation of the equity-enhancing effects of existing interventions (e.g. Public-Private Mix [PPM], Practical Approach to Lung Health [PAL]) </t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</si>
  <si>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Assessing equity effectiveness and economic evaluation of model interventions (using indicators and methodologies developed under (2))</t>
    </r>
  </si>
  <si>
    <t xml:space="preserve">Output 6 </t>
  </si>
  <si>
    <r>
      <t>Strategies to enhance equitable access to the new tools for TB control through the New tools Working Groups of the STOP-TB Partnership</t>
    </r>
    <r>
      <rPr>
        <sz val="12"/>
        <rFont val="Arial"/>
        <family val="2"/>
      </rPr>
      <t>.</t>
    </r>
  </si>
  <si>
    <t>FIND</t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</si>
  <si>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Review of existing global access strategies for new tools being developed through Private – Public Partnerships (diagnostics, drugs, vaccines)</t>
    </r>
  </si>
  <si>
    <r>
      <t>b.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Appraisal of new tools access strategies for relevance against current pro-poor modalities of delivery of TB control  (PPM, PAL, TB-HIV)</t>
    </r>
  </si>
  <si>
    <t>Output 7</t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</si>
  <si>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Compilation of Outputs 1-6 to develop  new, evidence-based approaches for pro-poor delivery of TB Control</t>
    </r>
  </si>
  <si>
    <t>Communication (phone, email &amp; internet)</t>
  </si>
  <si>
    <t>3 day workshop to finalise consensus document on indicators and methodologies</t>
  </si>
  <si>
    <t>5 days desk work per 6 months (Associate Researcher, LSTM)</t>
  </si>
  <si>
    <t>1 day workshop with key members of all New Tools Working Groups to finalise consensus document on new tools access strategies</t>
  </si>
  <si>
    <t>1 day workshop with key representatives of Implementation Working Groups to scrutinise literature reviews and agree further research agenda</t>
  </si>
  <si>
    <t>Totals</t>
  </si>
  <si>
    <t>TOTALS</t>
  </si>
  <si>
    <t>Development of course material</t>
  </si>
  <si>
    <t>Consultative workshops</t>
  </si>
  <si>
    <t>Finalisation of training module</t>
  </si>
  <si>
    <t xml:space="preserve">Pilot testing of training modules including establishment of pilot projects in 3 HBCs; </t>
  </si>
  <si>
    <t>Evaluation of training and pilot projects</t>
  </si>
  <si>
    <t>Costs for an individual at WB (further details on discussion between Birte Sorensen and Ritu Sadana)</t>
  </si>
  <si>
    <t>CSDH</t>
  </si>
  <si>
    <t>WB</t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</si>
  <si>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Identification of key organizations working on equitable health service delivery and linkages established through active networking via STOP-TBPartnership</t>
    </r>
  </si>
  <si>
    <t>Part of Secretariat function</t>
  </si>
  <si>
    <t>WHO Health Equity Team, BRAC, KNCV Research, BRACH, REACH</t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</si>
  <si>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Networking with partners and donors in order to assess necessary capacity needed for implementing and evaluating pro-poor TB control. </t>
    </r>
  </si>
  <si>
    <t>KNCV through DEWG and others</t>
  </si>
  <si>
    <t>STB</t>
  </si>
  <si>
    <t>Following GDF evaluation model. USD 5,000 per evaluation, 2 evaluations per year.</t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</si>
  <si>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Process and in-depth evaluation of model interventions to capture impact and key lessons learned in implementation (e.g. training needs and training approaches)</t>
    </r>
  </si>
  <si>
    <t>One in-depth evaluation per country per year</t>
  </si>
  <si>
    <t>Totals by ouput</t>
  </si>
  <si>
    <t>A set of indicators and methodologies for assessing equity of access and financial protection that can be used as part of the evaluation of TB control</t>
  </si>
  <si>
    <t>All partners through  Secretariat</t>
  </si>
  <si>
    <t>BRAC CSDH LSTM</t>
  </si>
  <si>
    <t>15 days desk work per 6 months (Associate Researchers, BRAC and LSTM</t>
  </si>
  <si>
    <t>15 days desk work per 6 months (Researchers, BRAC, REACH, LSTM, WHO HET)</t>
  </si>
  <si>
    <t>20 days desk work per 6 months (Staff time EPI-LAB, REACH, BRAC, LSTM, KNCV Research)</t>
  </si>
  <si>
    <t>20 days desk work per 6 months (REACH, BRAC, EPI-LAB, KNCV Research)</t>
  </si>
  <si>
    <t>REACH and t.b.c</t>
  </si>
  <si>
    <t xml:space="preserve">REACH  </t>
  </si>
  <si>
    <t>20 days desk work per 6 months (Researcher, REACH)</t>
  </si>
  <si>
    <t>20 days desk work per 6 months (Researcher, to be identified)</t>
  </si>
  <si>
    <t>KNCV International</t>
  </si>
  <si>
    <t>Part of Core Team and Secretariat function</t>
  </si>
  <si>
    <t>LSTM</t>
  </si>
  <si>
    <t>3 day workshop to synthesise experience from Outputs 1-6</t>
  </si>
  <si>
    <t>REACH, BRAC, EPILAB</t>
  </si>
  <si>
    <t>expected provision by Subgroup</t>
  </si>
  <si>
    <t>GRAND TOTAL</t>
  </si>
  <si>
    <r>
      <t xml:space="preserve">Budget for An Action Plan for TB and Poverty     </t>
    </r>
    <r>
      <rPr>
        <sz val="10"/>
        <rFont val="Arial"/>
        <family val="0"/>
      </rPr>
      <t xml:space="preserve"> (All figures in US Dollars)</t>
    </r>
  </si>
  <si>
    <t>The Union and  KNCV International</t>
  </si>
  <si>
    <t>The Union</t>
  </si>
  <si>
    <t>Development of new pro-poor approaches relevant to the implementation of the Stop TB Strategy</t>
  </si>
  <si>
    <t>DOC 1.06-7.2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</si>
</sst>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$-409]#,##0"/>
    <numFmt numFmtId="183" formatCode="[$$-409]#,##0.00_ ;\-[$$-409]#,##0.00\ "/>
    <numFmt numFmtId="184" formatCode="_-[$$-409]* #,##0.00_ ;_-[$$-409]* \-#,##0.00\ ;_-[$$-409]* &quot;-&quot;??_ ;_-@_ "/>
    <numFmt numFmtId="185" formatCode="[$$-409]#,##0.00"/>
    <numFmt numFmtId="186" formatCode="[$$-409]#,##0.0"/>
    <numFmt numFmtId="187" formatCode="_-[$$-409]* #,##0.0_ ;_-[$$-409]* \-#,##0.0\ ;_-[$$-409]* &quot;-&quot;??_ ;_-@_ "/>
    <numFmt numFmtId="188" formatCode="_-[$$-409]* #,##0_ ;_-[$$-409]* \-#,##0\ ;_-[$$-409]* &quot;-&quot;??_ ;_-@_ 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182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2"/>
    </xf>
    <xf numFmtId="182" fontId="1" fillId="0" borderId="1" xfId="0" applyNumberFormat="1" applyFont="1" applyFill="1" applyBorder="1" applyAlignment="1">
      <alignment vertical="top" wrapText="1"/>
    </xf>
    <xf numFmtId="182" fontId="1" fillId="2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vertical="top" wrapText="1"/>
    </xf>
    <xf numFmtId="182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vertical="top" wrapText="1"/>
    </xf>
    <xf numFmtId="182" fontId="6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/>
    </xf>
    <xf numFmtId="182" fontId="1" fillId="3" borderId="1" xfId="0" applyNumberFormat="1" applyFont="1" applyFill="1" applyBorder="1" applyAlignment="1">
      <alignment vertical="top" wrapText="1"/>
    </xf>
    <xf numFmtId="182" fontId="0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182" fontId="6" fillId="0" borderId="0" xfId="0" applyNumberFormat="1" applyFont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82" fontId="0" fillId="0" borderId="2" xfId="0" applyNumberFormat="1" applyBorder="1" applyAlignment="1">
      <alignment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8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/>
    </xf>
    <xf numFmtId="183" fontId="0" fillId="0" borderId="7" xfId="17" applyNumberFormat="1" applyBorder="1" applyAlignment="1">
      <alignment/>
    </xf>
    <xf numFmtId="0" fontId="6" fillId="0" borderId="4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8" xfId="0" applyFill="1" applyBorder="1" applyAlignment="1">
      <alignment/>
    </xf>
    <xf numFmtId="182" fontId="6" fillId="0" borderId="2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/>
    </xf>
    <xf numFmtId="182" fontId="0" fillId="0" borderId="12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84" fontId="0" fillId="0" borderId="4" xfId="17" applyNumberFormat="1" applyBorder="1" applyAlignment="1">
      <alignment/>
    </xf>
    <xf numFmtId="0" fontId="9" fillId="0" borderId="2" xfId="0" applyFont="1" applyBorder="1" applyAlignment="1">
      <alignment horizontal="center"/>
    </xf>
    <xf numFmtId="188" fontId="0" fillId="0" borderId="8" xfId="17" applyNumberFormat="1" applyBorder="1" applyAlignment="1">
      <alignment/>
    </xf>
    <xf numFmtId="188" fontId="0" fillId="0" borderId="4" xfId="17" applyNumberFormat="1" applyBorder="1" applyAlignment="1">
      <alignment/>
    </xf>
    <xf numFmtId="182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82" fontId="0" fillId="0" borderId="4" xfId="0" applyNumberFormat="1" applyBorder="1" applyAlignment="1">
      <alignment/>
    </xf>
    <xf numFmtId="0" fontId="1" fillId="0" borderId="1" xfId="0" applyFont="1" applyBorder="1" applyAlignment="1">
      <alignment vertical="top" wrapText="1"/>
    </xf>
    <xf numFmtId="182" fontId="1" fillId="0" borderId="1" xfId="0" applyNumberFormat="1" applyFont="1" applyBorder="1" applyAlignment="1">
      <alignment vertical="top" wrapText="1"/>
    </xf>
    <xf numFmtId="182" fontId="1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2"/>
    </xf>
    <xf numFmtId="182" fontId="1" fillId="0" borderId="11" xfId="0" applyNumberFormat="1" applyFont="1" applyBorder="1" applyAlignment="1">
      <alignment vertical="top" wrapText="1"/>
    </xf>
    <xf numFmtId="182" fontId="1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2"/>
    </xf>
    <xf numFmtId="0" fontId="0" fillId="0" borderId="1" xfId="0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vertical="top" wrapText="1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65" sqref="A64:A65"/>
    </sheetView>
  </sheetViews>
  <sheetFormatPr defaultColWidth="9.140625" defaultRowHeight="12.75"/>
  <cols>
    <col min="1" max="1" width="33.421875" style="0" customWidth="1"/>
    <col min="2" max="2" width="9.140625" style="27" customWidth="1"/>
    <col min="3" max="3" width="14.00390625" style="0" customWidth="1"/>
    <col min="4" max="7" width="14.00390625" style="3" customWidth="1"/>
    <col min="8" max="8" width="10.140625" style="0" bestFit="1" customWidth="1"/>
    <col min="9" max="9" width="12.28125" style="0" bestFit="1" customWidth="1"/>
    <col min="10" max="10" width="10.57421875" style="0" bestFit="1" customWidth="1"/>
  </cols>
  <sheetData>
    <row r="1" spans="1:10" ht="12.75">
      <c r="A1" s="74" t="s">
        <v>73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2.75">
      <c r="A2" s="58"/>
      <c r="B2" s="79"/>
      <c r="C2" s="79"/>
      <c r="D2" s="79"/>
      <c r="E2" s="79"/>
      <c r="F2" s="79"/>
      <c r="G2" s="79"/>
      <c r="H2" s="79"/>
      <c r="I2" s="79"/>
      <c r="J2" s="80" t="s">
        <v>77</v>
      </c>
    </row>
    <row r="3" spans="1:10" ht="51">
      <c r="A3" s="7" t="s">
        <v>0</v>
      </c>
      <c r="B3" s="8" t="s">
        <v>1</v>
      </c>
      <c r="C3" s="77" t="s">
        <v>2</v>
      </c>
      <c r="D3" s="77"/>
      <c r="E3" s="77"/>
      <c r="F3" s="77"/>
      <c r="G3" s="77"/>
      <c r="H3" s="9" t="s">
        <v>54</v>
      </c>
      <c r="I3" s="9" t="s">
        <v>71</v>
      </c>
      <c r="J3" s="9" t="s">
        <v>72</v>
      </c>
    </row>
    <row r="4" spans="1:10" ht="12.75">
      <c r="A4" s="7"/>
      <c r="B4" s="8"/>
      <c r="C4" s="66">
        <v>2006</v>
      </c>
      <c r="D4" s="66"/>
      <c r="E4" s="78">
        <v>2007</v>
      </c>
      <c r="F4" s="78"/>
      <c r="G4" s="31" t="s">
        <v>36</v>
      </c>
      <c r="H4" s="34"/>
      <c r="I4" s="35"/>
      <c r="J4" s="37"/>
    </row>
    <row r="5" spans="1:10" ht="12.75">
      <c r="A5" s="8" t="s">
        <v>3</v>
      </c>
      <c r="B5" s="8" t="s">
        <v>5</v>
      </c>
      <c r="C5" s="67"/>
      <c r="D5" s="67"/>
      <c r="E5" s="67"/>
      <c r="F5" s="67"/>
      <c r="G5" s="68"/>
      <c r="H5" s="33"/>
      <c r="I5" s="33"/>
      <c r="J5" s="38"/>
    </row>
    <row r="6" spans="1:10" ht="76.5">
      <c r="A6" s="7" t="s">
        <v>4</v>
      </c>
      <c r="B6" s="8" t="s">
        <v>43</v>
      </c>
      <c r="C6" s="67"/>
      <c r="D6" s="67"/>
      <c r="E6" s="67"/>
      <c r="F6" s="67"/>
      <c r="G6" s="67"/>
      <c r="H6" s="32">
        <f>SUM(G7:G13)</f>
        <v>22400</v>
      </c>
      <c r="I6" s="43">
        <v>50000</v>
      </c>
      <c r="J6" s="32">
        <f>I6+H6</f>
        <v>72400</v>
      </c>
    </row>
    <row r="7" spans="1:10" ht="76.5">
      <c r="A7" s="11" t="s">
        <v>45</v>
      </c>
      <c r="B7" s="8" t="s">
        <v>56</v>
      </c>
      <c r="C7" s="12"/>
      <c r="D7" s="13"/>
      <c r="E7" s="10"/>
      <c r="F7" s="10"/>
      <c r="G7" s="10"/>
      <c r="H7" s="5"/>
      <c r="I7" s="5"/>
      <c r="J7" s="5"/>
    </row>
    <row r="8" spans="1:10" s="2" customFormat="1" ht="12.75">
      <c r="A8" s="14" t="s">
        <v>46</v>
      </c>
      <c r="B8" s="15"/>
      <c r="C8" s="16"/>
      <c r="D8" s="16">
        <v>0</v>
      </c>
      <c r="E8" s="16"/>
      <c r="F8" s="16"/>
      <c r="G8" s="16">
        <f>SUM(D8:F8)</f>
        <v>0</v>
      </c>
      <c r="H8" s="17"/>
      <c r="I8" s="17"/>
      <c r="J8" s="17"/>
    </row>
    <row r="9" spans="1:10" ht="76.5">
      <c r="A9" s="11" t="s">
        <v>6</v>
      </c>
      <c r="B9" s="8" t="s">
        <v>44</v>
      </c>
      <c r="C9" s="10"/>
      <c r="D9" s="13"/>
      <c r="E9" s="13"/>
      <c r="F9" s="10"/>
      <c r="G9" s="10"/>
      <c r="H9" s="5"/>
      <c r="I9" s="5"/>
      <c r="J9" s="5"/>
    </row>
    <row r="10" spans="1:10" s="2" customFormat="1" ht="51">
      <c r="A10" s="14" t="s">
        <v>42</v>
      </c>
      <c r="B10" s="15"/>
      <c r="C10" s="16"/>
      <c r="D10" s="16">
        <v>5000</v>
      </c>
      <c r="E10" s="16">
        <v>5000</v>
      </c>
      <c r="F10" s="16"/>
      <c r="G10" s="16">
        <f>SUM(D10:F10)</f>
        <v>10000</v>
      </c>
      <c r="H10" s="17"/>
      <c r="I10" s="17"/>
      <c r="J10" s="17"/>
    </row>
    <row r="11" spans="1:10" ht="51">
      <c r="A11" s="11" t="s">
        <v>7</v>
      </c>
      <c r="B11" s="8" t="s">
        <v>57</v>
      </c>
      <c r="C11" s="10"/>
      <c r="D11" s="13"/>
      <c r="E11" s="13"/>
      <c r="F11" s="10"/>
      <c r="G11" s="10"/>
      <c r="H11" s="5"/>
      <c r="I11" s="5"/>
      <c r="J11" s="5"/>
    </row>
    <row r="12" spans="1:10" s="2" customFormat="1" ht="38.25">
      <c r="A12" s="14" t="s">
        <v>58</v>
      </c>
      <c r="B12" s="15"/>
      <c r="C12" s="16"/>
      <c r="D12" s="16">
        <f>15*400</f>
        <v>6000</v>
      </c>
      <c r="E12" s="16">
        <f>15*400</f>
        <v>6000</v>
      </c>
      <c r="F12" s="16"/>
      <c r="G12" s="16">
        <f>SUM(D12:F12)</f>
        <v>12000</v>
      </c>
      <c r="H12" s="17"/>
      <c r="I12" s="17"/>
      <c r="J12" s="17"/>
    </row>
    <row r="13" spans="1:10" s="2" customFormat="1" ht="25.5">
      <c r="A13" s="14" t="s">
        <v>30</v>
      </c>
      <c r="B13" s="15"/>
      <c r="C13" s="16"/>
      <c r="D13" s="16">
        <v>200</v>
      </c>
      <c r="E13" s="16">
        <v>200</v>
      </c>
      <c r="F13" s="16"/>
      <c r="G13" s="16">
        <f>SUM(D13:F13)</f>
        <v>400</v>
      </c>
      <c r="H13" s="17"/>
      <c r="I13" s="17"/>
      <c r="J13" s="17"/>
    </row>
    <row r="14" spans="1:10" ht="12.75">
      <c r="A14" s="8" t="s">
        <v>8</v>
      </c>
      <c r="B14" s="66" t="s">
        <v>50</v>
      </c>
      <c r="C14" s="67"/>
      <c r="D14" s="67"/>
      <c r="E14" s="67"/>
      <c r="F14" s="67"/>
      <c r="G14" s="68"/>
      <c r="H14" s="61">
        <f>SUM(G20:G36)</f>
        <v>145200</v>
      </c>
      <c r="I14" s="41"/>
      <c r="J14" s="37"/>
    </row>
    <row r="15" spans="1:10" ht="51">
      <c r="A15" s="7" t="s">
        <v>55</v>
      </c>
      <c r="B15" s="66"/>
      <c r="C15" s="67"/>
      <c r="D15" s="67"/>
      <c r="E15" s="67"/>
      <c r="F15" s="67"/>
      <c r="G15" s="68"/>
      <c r="H15" s="62"/>
      <c r="I15" s="52">
        <v>50000</v>
      </c>
      <c r="J15" s="32">
        <f>I15+H14</f>
        <v>195200</v>
      </c>
    </row>
    <row r="16" spans="1:10" ht="12.75">
      <c r="A16" s="72" t="s">
        <v>9</v>
      </c>
      <c r="B16" s="66" t="s">
        <v>47</v>
      </c>
      <c r="C16" s="71"/>
      <c r="D16" s="71"/>
      <c r="E16" s="67"/>
      <c r="F16" s="67"/>
      <c r="G16" s="68"/>
      <c r="H16" s="38"/>
      <c r="I16" s="37"/>
      <c r="J16" s="37"/>
    </row>
    <row r="17" spans="1:10" ht="12.75">
      <c r="A17" s="72"/>
      <c r="B17" s="73"/>
      <c r="C17" s="71"/>
      <c r="D17" s="71"/>
      <c r="E17" s="67"/>
      <c r="F17" s="67"/>
      <c r="G17" s="68"/>
      <c r="H17" s="38"/>
      <c r="I17" s="38"/>
      <c r="J17" s="38"/>
    </row>
    <row r="18" spans="1:10" ht="12.75">
      <c r="A18" s="72"/>
      <c r="B18" s="73"/>
      <c r="C18" s="71"/>
      <c r="D18" s="71"/>
      <c r="E18" s="67"/>
      <c r="F18" s="67"/>
      <c r="G18" s="68"/>
      <c r="H18" s="38"/>
      <c r="I18" s="38"/>
      <c r="J18" s="38"/>
    </row>
    <row r="19" spans="1:10" ht="12.75">
      <c r="A19" s="72"/>
      <c r="B19" s="73"/>
      <c r="C19" s="71"/>
      <c r="D19" s="71"/>
      <c r="E19" s="67"/>
      <c r="F19" s="67"/>
      <c r="G19" s="68"/>
      <c r="H19" s="40"/>
      <c r="I19" s="40"/>
      <c r="J19" s="40"/>
    </row>
    <row r="20" spans="1:10" s="2" customFormat="1" ht="38.25">
      <c r="A20" s="14" t="s">
        <v>59</v>
      </c>
      <c r="B20" s="15"/>
      <c r="C20" s="16">
        <f>15*400</f>
        <v>6000</v>
      </c>
      <c r="D20" s="16">
        <f>15*400</f>
        <v>6000</v>
      </c>
      <c r="E20" s="18"/>
      <c r="F20" s="16"/>
      <c r="G20" s="16">
        <f>SUM(C20:F20)</f>
        <v>12000</v>
      </c>
      <c r="H20" s="51"/>
      <c r="I20" s="29"/>
      <c r="J20" s="17"/>
    </row>
    <row r="21" spans="1:10" s="2" customFormat="1" ht="25.5">
      <c r="A21" s="14" t="s">
        <v>30</v>
      </c>
      <c r="B21" s="15"/>
      <c r="C21" s="16">
        <v>200</v>
      </c>
      <c r="D21" s="16">
        <v>200</v>
      </c>
      <c r="E21" s="18"/>
      <c r="F21" s="16"/>
      <c r="G21" s="50">
        <f>SUM(C21:F21)</f>
        <v>400</v>
      </c>
      <c r="H21" s="17"/>
      <c r="I21" s="30"/>
      <c r="J21" s="17"/>
    </row>
    <row r="22" spans="1:10" ht="12.75">
      <c r="A22" s="69" t="s">
        <v>10</v>
      </c>
      <c r="B22" s="45"/>
      <c r="C22" s="70"/>
      <c r="D22" s="71"/>
      <c r="E22" s="71"/>
      <c r="F22" s="67"/>
      <c r="G22" s="68"/>
      <c r="H22" s="38"/>
      <c r="I22" s="37"/>
      <c r="J22" s="37"/>
    </row>
    <row r="23" spans="1:10" ht="12.75">
      <c r="A23" s="69"/>
      <c r="B23" s="45"/>
      <c r="C23" s="70"/>
      <c r="D23" s="71"/>
      <c r="E23" s="71"/>
      <c r="F23" s="67"/>
      <c r="G23" s="68"/>
      <c r="H23" s="38"/>
      <c r="I23" s="38"/>
      <c r="J23" s="38"/>
    </row>
    <row r="24" spans="1:10" ht="12.75">
      <c r="A24" s="69"/>
      <c r="B24" s="45"/>
      <c r="C24" s="70"/>
      <c r="D24" s="71"/>
      <c r="E24" s="71"/>
      <c r="F24" s="67"/>
      <c r="G24" s="68"/>
      <c r="H24" s="38"/>
      <c r="I24" s="38"/>
      <c r="J24" s="38"/>
    </row>
    <row r="25" spans="1:10" ht="12.75">
      <c r="A25" s="69"/>
      <c r="B25" s="46"/>
      <c r="C25" s="70"/>
      <c r="D25" s="71"/>
      <c r="E25" s="71"/>
      <c r="F25" s="67"/>
      <c r="G25" s="68"/>
      <c r="H25" s="40"/>
      <c r="I25" s="40"/>
      <c r="J25" s="40"/>
    </row>
    <row r="26" spans="1:10" s="2" customFormat="1" ht="38.25">
      <c r="A26" s="14" t="s">
        <v>60</v>
      </c>
      <c r="B26" s="44"/>
      <c r="C26" s="16"/>
      <c r="D26" s="16">
        <f>20*400</f>
        <v>8000</v>
      </c>
      <c r="E26" s="16">
        <f>20*400</f>
        <v>8000</v>
      </c>
      <c r="F26" s="16"/>
      <c r="G26" s="16">
        <f>SUM(C26:F26)</f>
        <v>16000</v>
      </c>
      <c r="H26" s="39"/>
      <c r="I26" s="17"/>
      <c r="J26" s="42"/>
    </row>
    <row r="27" spans="1:10" s="2" customFormat="1" ht="25.5">
      <c r="A27" s="14" t="s">
        <v>30</v>
      </c>
      <c r="B27" s="15"/>
      <c r="C27" s="16"/>
      <c r="D27" s="16">
        <v>200</v>
      </c>
      <c r="E27" s="16">
        <v>200</v>
      </c>
      <c r="F27" s="16"/>
      <c r="G27" s="16">
        <f>SUM(C27:F27)</f>
        <v>400</v>
      </c>
      <c r="H27" s="39"/>
      <c r="I27" s="17"/>
      <c r="J27" s="17"/>
    </row>
    <row r="28" spans="1:10" s="1" customFormat="1" ht="12.75">
      <c r="A28" s="19"/>
      <c r="B28" s="47"/>
      <c r="C28" s="12"/>
      <c r="D28" s="12"/>
      <c r="E28" s="12"/>
      <c r="F28" s="12"/>
      <c r="G28" s="12"/>
      <c r="H28" s="49"/>
      <c r="I28" s="20"/>
      <c r="J28" s="20"/>
    </row>
    <row r="29" spans="1:10" ht="12.75">
      <c r="A29" s="69" t="s">
        <v>11</v>
      </c>
      <c r="B29" s="48"/>
      <c r="C29" s="70"/>
      <c r="D29" s="71"/>
      <c r="E29" s="71"/>
      <c r="F29" s="67"/>
      <c r="G29" s="68"/>
      <c r="H29" s="37"/>
      <c r="I29" s="37"/>
      <c r="J29" s="38"/>
    </row>
    <row r="30" spans="1:10" ht="12.75">
      <c r="A30" s="69"/>
      <c r="B30" s="45"/>
      <c r="C30" s="70"/>
      <c r="D30" s="71"/>
      <c r="E30" s="71"/>
      <c r="F30" s="67"/>
      <c r="G30" s="68"/>
      <c r="H30" s="38"/>
      <c r="I30" s="38"/>
      <c r="J30" s="38"/>
    </row>
    <row r="31" spans="1:10" ht="12.75">
      <c r="A31" s="69"/>
      <c r="B31" s="45"/>
      <c r="C31" s="70"/>
      <c r="D31" s="71"/>
      <c r="E31" s="71"/>
      <c r="F31" s="67"/>
      <c r="G31" s="68"/>
      <c r="H31" s="38"/>
      <c r="I31" s="38"/>
      <c r="J31" s="38"/>
    </row>
    <row r="32" spans="1:10" ht="12.75">
      <c r="A32" s="69"/>
      <c r="B32" s="45"/>
      <c r="C32" s="70"/>
      <c r="D32" s="71"/>
      <c r="E32" s="71"/>
      <c r="F32" s="67"/>
      <c r="G32" s="68"/>
      <c r="H32" s="38"/>
      <c r="I32" s="38"/>
      <c r="J32" s="38"/>
    </row>
    <row r="33" spans="1:10" ht="12.75">
      <c r="A33" s="69"/>
      <c r="B33" s="46"/>
      <c r="C33" s="70"/>
      <c r="D33" s="71"/>
      <c r="E33" s="71"/>
      <c r="F33" s="67"/>
      <c r="G33" s="68"/>
      <c r="H33" s="40"/>
      <c r="I33" s="40"/>
      <c r="J33" s="40"/>
    </row>
    <row r="34" spans="1:10" s="2" customFormat="1" ht="38.25">
      <c r="A34" s="14" t="s">
        <v>61</v>
      </c>
      <c r="B34" s="44"/>
      <c r="C34" s="16"/>
      <c r="D34" s="16">
        <f>20*400</f>
        <v>8000</v>
      </c>
      <c r="E34" s="16">
        <f>20*400</f>
        <v>8000</v>
      </c>
      <c r="F34" s="16"/>
      <c r="G34" s="16">
        <f>SUM(C34:F34)</f>
        <v>16000</v>
      </c>
      <c r="H34" s="51"/>
      <c r="I34" s="29"/>
      <c r="J34" s="17"/>
    </row>
    <row r="35" spans="1:10" s="2" customFormat="1" ht="25.5">
      <c r="A35" s="14" t="s">
        <v>30</v>
      </c>
      <c r="B35" s="15"/>
      <c r="C35" s="16"/>
      <c r="D35" s="16">
        <v>200</v>
      </c>
      <c r="E35" s="16">
        <v>200</v>
      </c>
      <c r="F35" s="16"/>
      <c r="G35" s="50">
        <f>SUM(C35:F35)</f>
        <v>400</v>
      </c>
      <c r="H35" s="17"/>
      <c r="I35" s="17"/>
      <c r="J35" s="39"/>
    </row>
    <row r="36" spans="1:10" s="2" customFormat="1" ht="38.25">
      <c r="A36" s="14" t="s">
        <v>31</v>
      </c>
      <c r="B36" s="15"/>
      <c r="C36" s="16"/>
      <c r="D36" s="16"/>
      <c r="E36" s="16">
        <v>100000</v>
      </c>
      <c r="F36" s="16"/>
      <c r="G36" s="16">
        <f>SUM(C36:F36)</f>
        <v>100000</v>
      </c>
      <c r="H36" s="17"/>
      <c r="I36" s="17"/>
      <c r="J36" s="17"/>
    </row>
    <row r="37" spans="1:10" ht="12.75">
      <c r="A37" s="8" t="s">
        <v>12</v>
      </c>
      <c r="B37" s="66" t="s">
        <v>62</v>
      </c>
      <c r="C37" s="67"/>
      <c r="D37" s="67"/>
      <c r="E37" s="67"/>
      <c r="F37" s="67"/>
      <c r="G37" s="68"/>
      <c r="H37" s="61">
        <f>SUM(G40:G46)</f>
        <v>132800</v>
      </c>
      <c r="I37" s="61">
        <v>0</v>
      </c>
      <c r="J37" s="61">
        <f>I37+H37</f>
        <v>132800</v>
      </c>
    </row>
    <row r="38" spans="1:10" ht="51">
      <c r="A38" s="7" t="s">
        <v>13</v>
      </c>
      <c r="B38" s="66"/>
      <c r="C38" s="67"/>
      <c r="D38" s="67"/>
      <c r="E38" s="67"/>
      <c r="F38" s="67"/>
      <c r="G38" s="68"/>
      <c r="H38" s="62"/>
      <c r="I38" s="65"/>
      <c r="J38" s="62"/>
    </row>
    <row r="39" spans="1:10" ht="51">
      <c r="A39" s="11" t="s">
        <v>14</v>
      </c>
      <c r="B39" s="8" t="s">
        <v>63</v>
      </c>
      <c r="C39" s="13"/>
      <c r="D39" s="13"/>
      <c r="E39" s="10"/>
      <c r="F39" s="10"/>
      <c r="G39" s="10"/>
      <c r="H39" s="40"/>
      <c r="I39" s="5"/>
      <c r="J39" s="5"/>
    </row>
    <row r="40" spans="1:10" s="2" customFormat="1" ht="25.5">
      <c r="A40" s="14" t="s">
        <v>64</v>
      </c>
      <c r="B40" s="15"/>
      <c r="C40" s="16">
        <f>20*400</f>
        <v>8000</v>
      </c>
      <c r="D40" s="16">
        <f>20*400</f>
        <v>8000</v>
      </c>
      <c r="E40" s="18"/>
      <c r="F40" s="16"/>
      <c r="G40" s="16">
        <f>SUM(C40:F40)</f>
        <v>16000</v>
      </c>
      <c r="H40" s="17"/>
      <c r="I40" s="17"/>
      <c r="J40" s="17"/>
    </row>
    <row r="41" spans="1:10" s="2" customFormat="1" ht="25.5">
      <c r="A41" s="14" t="s">
        <v>30</v>
      </c>
      <c r="B41" s="15"/>
      <c r="C41" s="16">
        <v>200</v>
      </c>
      <c r="D41" s="16">
        <v>200</v>
      </c>
      <c r="E41" s="18"/>
      <c r="F41" s="16"/>
      <c r="G41" s="16">
        <f>SUM(C41:F41)</f>
        <v>400</v>
      </c>
      <c r="H41" s="17"/>
      <c r="I41" s="17"/>
      <c r="J41" s="17"/>
    </row>
    <row r="42" spans="1:10" ht="51">
      <c r="A42" s="11" t="s">
        <v>15</v>
      </c>
      <c r="B42" s="8"/>
      <c r="C42" s="13"/>
      <c r="D42" s="13"/>
      <c r="E42" s="10"/>
      <c r="F42" s="10"/>
      <c r="G42" s="10"/>
      <c r="H42" s="5"/>
      <c r="I42" s="5"/>
      <c r="J42" s="5"/>
    </row>
    <row r="43" spans="1:10" s="2" customFormat="1" ht="25.5">
      <c r="A43" s="14" t="s">
        <v>65</v>
      </c>
      <c r="B43" s="15"/>
      <c r="C43" s="16">
        <f>20*400</f>
        <v>8000</v>
      </c>
      <c r="D43" s="16">
        <f>20*400</f>
        <v>8000</v>
      </c>
      <c r="E43" s="18"/>
      <c r="F43" s="16"/>
      <c r="G43" s="16">
        <f>SUM(C43:F43)</f>
        <v>16000</v>
      </c>
      <c r="H43" s="17"/>
      <c r="I43" s="17"/>
      <c r="J43" s="17"/>
    </row>
    <row r="44" spans="1:10" s="2" customFormat="1" ht="25.5">
      <c r="A44" s="14" t="s">
        <v>30</v>
      </c>
      <c r="B44" s="15"/>
      <c r="C44" s="16">
        <v>200</v>
      </c>
      <c r="D44" s="16">
        <v>200</v>
      </c>
      <c r="E44" s="18"/>
      <c r="F44" s="16"/>
      <c r="G44" s="16">
        <f>SUM(C44:F44)</f>
        <v>400</v>
      </c>
      <c r="H44" s="17"/>
      <c r="I44" s="17"/>
      <c r="J44" s="17"/>
    </row>
    <row r="45" spans="1:10" ht="25.5">
      <c r="A45" s="11" t="s">
        <v>16</v>
      </c>
      <c r="B45" s="8"/>
      <c r="C45" s="10"/>
      <c r="D45" s="10"/>
      <c r="E45" s="13"/>
      <c r="F45" s="12"/>
      <c r="G45" s="10"/>
      <c r="H45" s="37"/>
      <c r="I45" s="5"/>
      <c r="J45" s="5"/>
    </row>
    <row r="46" spans="1:10" s="2" customFormat="1" ht="63.75">
      <c r="A46" s="14" t="s">
        <v>34</v>
      </c>
      <c r="B46" s="15"/>
      <c r="C46" s="16"/>
      <c r="D46" s="16"/>
      <c r="E46" s="16">
        <v>100000</v>
      </c>
      <c r="F46" s="16"/>
      <c r="G46" s="50">
        <f>SUM(C46:F46)</f>
        <v>100000</v>
      </c>
      <c r="H46" s="17"/>
      <c r="I46" s="42"/>
      <c r="J46" s="17"/>
    </row>
    <row r="47" spans="1:10" ht="12.75">
      <c r="A47" s="8" t="s">
        <v>17</v>
      </c>
      <c r="B47" s="66" t="s">
        <v>74</v>
      </c>
      <c r="C47" s="67"/>
      <c r="D47" s="67"/>
      <c r="E47" s="67"/>
      <c r="F47" s="67"/>
      <c r="G47" s="68"/>
      <c r="H47" s="37"/>
      <c r="I47" s="37"/>
      <c r="J47" s="37"/>
    </row>
    <row r="48" spans="1:10" ht="51">
      <c r="A48" s="7" t="s">
        <v>18</v>
      </c>
      <c r="B48" s="66"/>
      <c r="C48" s="67"/>
      <c r="D48" s="67"/>
      <c r="E48" s="67"/>
      <c r="F48" s="67"/>
      <c r="G48" s="67"/>
      <c r="H48" s="32">
        <f>SUM(G50:G54)</f>
        <v>230000</v>
      </c>
      <c r="I48" s="57">
        <v>60000</v>
      </c>
      <c r="J48" s="32">
        <f>I48+H48</f>
        <v>290000</v>
      </c>
    </row>
    <row r="49" spans="1:10" ht="63.75">
      <c r="A49" s="11" t="s">
        <v>48</v>
      </c>
      <c r="B49" s="8" t="s">
        <v>66</v>
      </c>
      <c r="C49" s="13"/>
      <c r="D49" s="13"/>
      <c r="E49" s="10"/>
      <c r="F49" s="10"/>
      <c r="G49" s="10"/>
      <c r="H49" s="5"/>
      <c r="I49" s="5"/>
      <c r="J49" s="5"/>
    </row>
    <row r="50" spans="1:10" s="2" customFormat="1" ht="25.5">
      <c r="A50" s="14" t="s">
        <v>67</v>
      </c>
      <c r="B50" s="15"/>
      <c r="C50" s="16">
        <v>0</v>
      </c>
      <c r="D50" s="16">
        <v>0</v>
      </c>
      <c r="E50" s="18"/>
      <c r="F50" s="16"/>
      <c r="G50" s="16">
        <f>SUM(C50:F50)</f>
        <v>0</v>
      </c>
      <c r="H50" s="17"/>
      <c r="I50" s="17"/>
      <c r="J50" s="17"/>
    </row>
    <row r="51" spans="1:10" ht="38.25">
      <c r="A51" s="11" t="s">
        <v>19</v>
      </c>
      <c r="B51" s="8" t="s">
        <v>75</v>
      </c>
      <c r="C51" s="13"/>
      <c r="D51" s="13"/>
      <c r="E51" s="13"/>
      <c r="F51" s="13"/>
      <c r="G51" s="10"/>
      <c r="H51" s="5"/>
      <c r="I51" s="5"/>
      <c r="J51" s="5"/>
    </row>
    <row r="52" spans="1:10" s="4" customFormat="1" ht="12.75">
      <c r="A52" s="21" t="s">
        <v>37</v>
      </c>
      <c r="B52" s="22"/>
      <c r="C52" s="16">
        <v>100000</v>
      </c>
      <c r="D52" s="16"/>
      <c r="E52" s="16"/>
      <c r="F52" s="16"/>
      <c r="G52" s="16">
        <f>SUM(C52:F52)</f>
        <v>100000</v>
      </c>
      <c r="H52" s="24"/>
      <c r="I52" s="24"/>
      <c r="J52" s="24"/>
    </row>
    <row r="53" spans="1:10" s="4" customFormat="1" ht="12.75">
      <c r="A53" s="21" t="s">
        <v>38</v>
      </c>
      <c r="B53" s="22"/>
      <c r="C53" s="16"/>
      <c r="D53" s="16">
        <v>100000</v>
      </c>
      <c r="E53" s="16"/>
      <c r="F53" s="16"/>
      <c r="G53" s="16">
        <f>SUM(C53:F53)</f>
        <v>100000</v>
      </c>
      <c r="H53" s="24"/>
      <c r="I53" s="24"/>
      <c r="J53" s="24"/>
    </row>
    <row r="54" spans="1:10" s="4" customFormat="1" ht="12.75">
      <c r="A54" s="21" t="s">
        <v>39</v>
      </c>
      <c r="B54" s="22"/>
      <c r="C54" s="16"/>
      <c r="D54" s="16"/>
      <c r="E54" s="16">
        <v>30000</v>
      </c>
      <c r="F54" s="16"/>
      <c r="G54" s="16">
        <f>SUM(C54:F54)</f>
        <v>30000</v>
      </c>
      <c r="H54" s="24"/>
      <c r="I54" s="24"/>
      <c r="J54" s="24"/>
    </row>
    <row r="55" spans="1:10" ht="12.75">
      <c r="A55" s="8" t="s">
        <v>20</v>
      </c>
      <c r="B55" s="66" t="s">
        <v>49</v>
      </c>
      <c r="C55" s="67"/>
      <c r="D55" s="67"/>
      <c r="E55" s="67"/>
      <c r="F55" s="67"/>
      <c r="G55" s="67"/>
      <c r="H55" s="61">
        <f>SUM(G58:G60)</f>
        <v>60000</v>
      </c>
      <c r="I55" s="35"/>
      <c r="J55" s="37"/>
    </row>
    <row r="56" spans="1:10" ht="51">
      <c r="A56" s="7" t="s">
        <v>21</v>
      </c>
      <c r="B56" s="66"/>
      <c r="C56" s="67"/>
      <c r="D56" s="67"/>
      <c r="E56" s="67"/>
      <c r="F56" s="67"/>
      <c r="G56" s="67"/>
      <c r="H56" s="62"/>
      <c r="I56" s="36">
        <v>0</v>
      </c>
      <c r="J56" s="32">
        <f>I56+H55</f>
        <v>60000</v>
      </c>
    </row>
    <row r="57" spans="1:10" ht="76.5">
      <c r="A57" s="11" t="s">
        <v>22</v>
      </c>
      <c r="B57" s="8" t="s">
        <v>50</v>
      </c>
      <c r="C57" s="10"/>
      <c r="D57" s="10"/>
      <c r="E57" s="10"/>
      <c r="F57" s="13"/>
      <c r="G57" s="10"/>
      <c r="H57" s="5"/>
      <c r="I57" s="5"/>
      <c r="J57" s="5"/>
    </row>
    <row r="58" spans="1:10" s="4" customFormat="1" ht="38.25">
      <c r="A58" s="21" t="s">
        <v>51</v>
      </c>
      <c r="B58" s="22"/>
      <c r="C58" s="23"/>
      <c r="D58" s="23"/>
      <c r="E58" s="23"/>
      <c r="F58" s="16">
        <v>10000</v>
      </c>
      <c r="G58" s="16">
        <f>SUM(C58:F58)</f>
        <v>10000</v>
      </c>
      <c r="H58" s="24"/>
      <c r="I58" s="24"/>
      <c r="J58" s="24"/>
    </row>
    <row r="59" spans="1:10" ht="76.5">
      <c r="A59" s="11" t="s">
        <v>52</v>
      </c>
      <c r="B59" s="8" t="s">
        <v>68</v>
      </c>
      <c r="C59" s="10"/>
      <c r="D59" s="10"/>
      <c r="E59" s="12"/>
      <c r="F59" s="13"/>
      <c r="G59" s="10"/>
      <c r="H59" s="5"/>
      <c r="I59" s="5"/>
      <c r="J59" s="5"/>
    </row>
    <row r="60" spans="1:10" s="4" customFormat="1" ht="25.5">
      <c r="A60" s="21" t="s">
        <v>53</v>
      </c>
      <c r="B60" s="22"/>
      <c r="C60" s="23"/>
      <c r="D60" s="23"/>
      <c r="E60" s="16"/>
      <c r="F60" s="16">
        <v>50000</v>
      </c>
      <c r="G60" s="16">
        <f>SUM(C60:F60)</f>
        <v>50000</v>
      </c>
      <c r="H60" s="24"/>
      <c r="I60" s="24"/>
      <c r="J60" s="24"/>
    </row>
    <row r="61" spans="1:10" ht="12.75">
      <c r="A61" s="8" t="s">
        <v>23</v>
      </c>
      <c r="B61" s="66" t="s">
        <v>25</v>
      </c>
      <c r="C61" s="67"/>
      <c r="D61" s="67"/>
      <c r="E61" s="67"/>
      <c r="F61" s="67"/>
      <c r="G61" s="67"/>
      <c r="H61" s="61">
        <f>SUM(G64:G69)</f>
        <v>111000</v>
      </c>
      <c r="I61" s="63">
        <v>100000</v>
      </c>
      <c r="J61" s="63">
        <f>I61+H61</f>
        <v>211000</v>
      </c>
    </row>
    <row r="62" spans="1:10" ht="53.25">
      <c r="A62" s="7" t="s">
        <v>24</v>
      </c>
      <c r="B62" s="66"/>
      <c r="C62" s="67"/>
      <c r="D62" s="67"/>
      <c r="E62" s="67"/>
      <c r="F62" s="67"/>
      <c r="G62" s="67"/>
      <c r="H62" s="62"/>
      <c r="I62" s="63"/>
      <c r="J62" s="64"/>
    </row>
    <row r="63" spans="1:10" ht="63.75">
      <c r="A63" s="11" t="s">
        <v>26</v>
      </c>
      <c r="B63" s="8"/>
      <c r="C63" s="13"/>
      <c r="D63" s="13"/>
      <c r="E63" s="10"/>
      <c r="F63" s="10"/>
      <c r="G63" s="10"/>
      <c r="H63" s="5"/>
      <c r="I63" s="5"/>
      <c r="J63" s="5"/>
    </row>
    <row r="64" spans="1:10" s="2" customFormat="1" ht="25.5">
      <c r="A64" s="14" t="s">
        <v>32</v>
      </c>
      <c r="B64" s="15"/>
      <c r="C64" s="16">
        <f>5*400</f>
        <v>2000</v>
      </c>
      <c r="D64" s="16">
        <f>5*400</f>
        <v>2000</v>
      </c>
      <c r="E64" s="18"/>
      <c r="F64" s="16"/>
      <c r="G64" s="16">
        <f>SUM(C64:F64)</f>
        <v>4000</v>
      </c>
      <c r="H64" s="17"/>
      <c r="I64" s="17"/>
      <c r="J64" s="17"/>
    </row>
    <row r="65" spans="1:10" s="2" customFormat="1" ht="25.5">
      <c r="A65" s="14" t="s">
        <v>30</v>
      </c>
      <c r="B65" s="15"/>
      <c r="C65" s="16">
        <v>200</v>
      </c>
      <c r="D65" s="16">
        <v>200</v>
      </c>
      <c r="E65" s="18"/>
      <c r="F65" s="16"/>
      <c r="G65" s="16">
        <f>SUM(C65:F65)</f>
        <v>400</v>
      </c>
      <c r="H65" s="17"/>
      <c r="I65" s="17"/>
      <c r="J65" s="17"/>
    </row>
    <row r="66" spans="1:10" ht="63.75">
      <c r="A66" s="11" t="s">
        <v>27</v>
      </c>
      <c r="B66" s="8"/>
      <c r="C66" s="10"/>
      <c r="D66" s="13"/>
      <c r="E66" s="13"/>
      <c r="F66" s="13"/>
      <c r="G66" s="10"/>
      <c r="H66" s="5"/>
      <c r="I66" s="5"/>
      <c r="J66" s="5"/>
    </row>
    <row r="67" spans="1:10" s="2" customFormat="1" ht="25.5">
      <c r="A67" s="14" t="s">
        <v>32</v>
      </c>
      <c r="B67" s="15"/>
      <c r="C67" s="16"/>
      <c r="D67" s="16">
        <f>5*400</f>
        <v>2000</v>
      </c>
      <c r="E67" s="16">
        <f>5*400</f>
        <v>2000</v>
      </c>
      <c r="F67" s="16">
        <f>5*400</f>
        <v>2000</v>
      </c>
      <c r="G67" s="16">
        <f>SUM(C67:F67)</f>
        <v>6000</v>
      </c>
      <c r="H67" s="17"/>
      <c r="I67" s="17"/>
      <c r="J67" s="17"/>
    </row>
    <row r="68" spans="1:10" s="2" customFormat="1" ht="25.5">
      <c r="A68" s="14" t="s">
        <v>30</v>
      </c>
      <c r="B68" s="15"/>
      <c r="C68" s="16"/>
      <c r="D68" s="16">
        <v>200</v>
      </c>
      <c r="E68" s="16">
        <v>200</v>
      </c>
      <c r="F68" s="16">
        <v>200</v>
      </c>
      <c r="G68" s="16">
        <f>SUM(C68:F68)</f>
        <v>600</v>
      </c>
      <c r="H68" s="17"/>
      <c r="I68" s="17"/>
      <c r="J68" s="17"/>
    </row>
    <row r="69" spans="1:10" s="2" customFormat="1" ht="63.75">
      <c r="A69" s="14" t="s">
        <v>33</v>
      </c>
      <c r="B69" s="15"/>
      <c r="C69" s="16"/>
      <c r="D69" s="16"/>
      <c r="E69" s="18"/>
      <c r="F69" s="16">
        <v>100000</v>
      </c>
      <c r="G69" s="16">
        <f>SUM(C69:F69)</f>
        <v>100000</v>
      </c>
      <c r="H69" s="17"/>
      <c r="I69" s="17"/>
      <c r="J69" s="17"/>
    </row>
    <row r="70" spans="1:10" ht="12.75">
      <c r="A70" s="8" t="s">
        <v>28</v>
      </c>
      <c r="B70" s="66" t="s">
        <v>75</v>
      </c>
      <c r="C70" s="67"/>
      <c r="D70" s="67"/>
      <c r="E70" s="67"/>
      <c r="F70" s="67"/>
      <c r="G70" s="67"/>
      <c r="H70" s="63">
        <f>G74+G75+G76</f>
        <v>470000</v>
      </c>
      <c r="I70" s="59">
        <v>100000</v>
      </c>
      <c r="J70" s="61">
        <f>I70+H70</f>
        <v>570000</v>
      </c>
    </row>
    <row r="71" spans="1:10" ht="51">
      <c r="A71" s="7" t="s">
        <v>76</v>
      </c>
      <c r="B71" s="66"/>
      <c r="C71" s="67"/>
      <c r="D71" s="67"/>
      <c r="E71" s="67"/>
      <c r="F71" s="67"/>
      <c r="G71" s="67"/>
      <c r="H71" s="64"/>
      <c r="I71" s="60"/>
      <c r="J71" s="62"/>
    </row>
    <row r="72" spans="1:10" ht="12.75">
      <c r="A72" s="7"/>
      <c r="B72" s="8"/>
      <c r="C72" s="10"/>
      <c r="D72" s="10"/>
      <c r="E72" s="10"/>
      <c r="F72" s="10"/>
      <c r="G72" s="10"/>
      <c r="H72" s="53"/>
      <c r="I72" s="5"/>
      <c r="J72" s="5"/>
    </row>
    <row r="73" spans="1:10" ht="51">
      <c r="A73" s="11" t="s">
        <v>29</v>
      </c>
      <c r="B73" s="8"/>
      <c r="C73" s="10"/>
      <c r="D73" s="10"/>
      <c r="E73" s="25"/>
      <c r="F73" s="25"/>
      <c r="G73" s="13"/>
      <c r="H73" s="53"/>
      <c r="I73" s="5"/>
      <c r="J73" s="5"/>
    </row>
    <row r="74" spans="1:10" ht="38.25">
      <c r="A74" s="55" t="s">
        <v>69</v>
      </c>
      <c r="B74" s="56" t="s">
        <v>70</v>
      </c>
      <c r="C74" s="5"/>
      <c r="D74" s="6"/>
      <c r="E74" s="6"/>
      <c r="F74" s="28">
        <v>200000</v>
      </c>
      <c r="G74" s="16">
        <f>SUM(C74:F74)</f>
        <v>200000</v>
      </c>
      <c r="I74" s="5"/>
      <c r="J74" s="5"/>
    </row>
    <row r="75" spans="1:10" s="4" customFormat="1" ht="38.25">
      <c r="A75" s="21" t="s">
        <v>40</v>
      </c>
      <c r="B75" s="22" t="s">
        <v>75</v>
      </c>
      <c r="C75" s="23"/>
      <c r="D75" s="23"/>
      <c r="F75" s="16">
        <v>180000</v>
      </c>
      <c r="G75" s="16">
        <f>SUM(C75:F75)</f>
        <v>180000</v>
      </c>
      <c r="H75" s="54"/>
      <c r="I75" s="24"/>
      <c r="J75" s="24"/>
    </row>
    <row r="76" spans="1:10" s="4" customFormat="1" ht="25.5">
      <c r="A76" s="21" t="s">
        <v>41</v>
      </c>
      <c r="B76" s="22" t="s">
        <v>75</v>
      </c>
      <c r="C76" s="23"/>
      <c r="D76" s="23"/>
      <c r="E76" s="23"/>
      <c r="F76" s="16">
        <v>90000</v>
      </c>
      <c r="G76" s="16">
        <f>SUM(C76:F76)</f>
        <v>90000</v>
      </c>
      <c r="H76" s="54"/>
      <c r="I76" s="24"/>
      <c r="J76" s="24"/>
    </row>
    <row r="77" spans="1:10" s="3" customFormat="1" ht="12.75">
      <c r="A77" s="26" t="s">
        <v>35</v>
      </c>
      <c r="B77" s="10"/>
      <c r="C77" s="10">
        <f>SUM(C5:C76)</f>
        <v>124800</v>
      </c>
      <c r="D77" s="10">
        <f>SUM(D5:D76)</f>
        <v>154600</v>
      </c>
      <c r="E77" s="10">
        <f>SUM(E5:E76)</f>
        <v>259800</v>
      </c>
      <c r="F77" s="10">
        <f>SUM(F5:F76)</f>
        <v>632200</v>
      </c>
      <c r="G77" s="10">
        <f>SUM(G5:G76)</f>
        <v>1171400</v>
      </c>
      <c r="H77" s="31">
        <f>SUM(C77:F77)</f>
        <v>1171400</v>
      </c>
      <c r="I77" s="6">
        <f>SUM(I1:I76)</f>
        <v>360000</v>
      </c>
      <c r="J77" s="6">
        <f>SUM(H77:I77)</f>
        <v>1531400</v>
      </c>
    </row>
  </sheetData>
  <mergeCells count="75">
    <mergeCell ref="G14:G15"/>
    <mergeCell ref="G5:G6"/>
    <mergeCell ref="A1:J1"/>
    <mergeCell ref="C14:C15"/>
    <mergeCell ref="D14:D15"/>
    <mergeCell ref="E14:E15"/>
    <mergeCell ref="C3:G3"/>
    <mergeCell ref="C4:D4"/>
    <mergeCell ref="E4:F4"/>
    <mergeCell ref="C5:C6"/>
    <mergeCell ref="E16:E19"/>
    <mergeCell ref="B16:B19"/>
    <mergeCell ref="E5:E6"/>
    <mergeCell ref="F5:F6"/>
    <mergeCell ref="F14:F15"/>
    <mergeCell ref="D5:D6"/>
    <mergeCell ref="F16:F19"/>
    <mergeCell ref="G16:G19"/>
    <mergeCell ref="B14:B15"/>
    <mergeCell ref="A22:A25"/>
    <mergeCell ref="C22:C25"/>
    <mergeCell ref="D22:D25"/>
    <mergeCell ref="E22:E25"/>
    <mergeCell ref="A16:A19"/>
    <mergeCell ref="C16:C19"/>
    <mergeCell ref="D16:D19"/>
    <mergeCell ref="F22:F25"/>
    <mergeCell ref="B37:B38"/>
    <mergeCell ref="C37:C38"/>
    <mergeCell ref="D37:D38"/>
    <mergeCell ref="E37:E38"/>
    <mergeCell ref="A29:A33"/>
    <mergeCell ref="C29:C33"/>
    <mergeCell ref="D29:D33"/>
    <mergeCell ref="E29:E33"/>
    <mergeCell ref="G22:G25"/>
    <mergeCell ref="F29:F33"/>
    <mergeCell ref="G29:G33"/>
    <mergeCell ref="F47:F48"/>
    <mergeCell ref="G47:G48"/>
    <mergeCell ref="F37:F38"/>
    <mergeCell ref="G37:G38"/>
    <mergeCell ref="B47:B48"/>
    <mergeCell ref="C47:C48"/>
    <mergeCell ref="D47:D48"/>
    <mergeCell ref="E47:E48"/>
    <mergeCell ref="F55:F56"/>
    <mergeCell ref="G55:G56"/>
    <mergeCell ref="B61:B62"/>
    <mergeCell ref="C61:C62"/>
    <mergeCell ref="D61:D62"/>
    <mergeCell ref="E61:E62"/>
    <mergeCell ref="B55:B56"/>
    <mergeCell ref="C55:C56"/>
    <mergeCell ref="D55:D56"/>
    <mergeCell ref="E55:E56"/>
    <mergeCell ref="G70:G71"/>
    <mergeCell ref="F61:F62"/>
    <mergeCell ref="H70:H71"/>
    <mergeCell ref="G61:G62"/>
    <mergeCell ref="F70:F71"/>
    <mergeCell ref="B70:B71"/>
    <mergeCell ref="C70:C71"/>
    <mergeCell ref="D70:D71"/>
    <mergeCell ref="E70:E71"/>
    <mergeCell ref="H14:H15"/>
    <mergeCell ref="H37:H38"/>
    <mergeCell ref="I37:I38"/>
    <mergeCell ref="J37:J38"/>
    <mergeCell ref="I70:I71"/>
    <mergeCell ref="J70:J71"/>
    <mergeCell ref="H55:H56"/>
    <mergeCell ref="H61:H62"/>
    <mergeCell ref="I61:I62"/>
    <mergeCell ref="J61:J62"/>
  </mergeCells>
  <printOptions/>
  <pageMargins left="0.75" right="0.75" top="0.51" bottom="0.52" header="0.5" footer="0.5"/>
  <pageSetup horizontalDpi="600" verticalDpi="600" orientation="landscape" paperSize="9" scale="84" r:id="rId1"/>
  <rowBreaks count="5" manualBreakCount="5">
    <brk id="13" max="255" man="1"/>
    <brk id="36" max="255" man="1"/>
    <brk id="46" max="255" man="1"/>
    <brk id="60" max="255" man="1"/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sbsquire</dc:creator>
  <cp:keywords/>
  <dc:description/>
  <cp:lastModifiedBy>bakerl</cp:lastModifiedBy>
  <cp:lastPrinted>2006-04-05T11:27:39Z</cp:lastPrinted>
  <dcterms:created xsi:type="dcterms:W3CDTF">2006-03-03T09:27:07Z</dcterms:created>
  <dcterms:modified xsi:type="dcterms:W3CDTF">2006-04-05T11:31:28Z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